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libin\Desktop\"/>
    </mc:Choice>
  </mc:AlternateContent>
  <xr:revisionPtr revIDLastSave="0" documentId="13_ncr:1_{248101A6-FA95-4538-8C62-49EA1CADF511}" xr6:coauthVersionLast="44" xr6:coauthVersionMax="44" xr10:uidLastSave="{00000000-0000-0000-0000-000000000000}"/>
  <bookViews>
    <workbookView xWindow="-108" yWindow="-108" windowWidth="23256" windowHeight="12720" xr2:uid="{00000000-000D-0000-FFFF-FFFF00000000}"/>
  </bookViews>
  <sheets>
    <sheet name="ABC分析图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3" i="1" l="1"/>
  <c r="B18" i="1" l="1"/>
  <c r="G14" i="1" s="1"/>
  <c r="D14" i="1"/>
  <c r="D13" i="1"/>
  <c r="D17" i="1"/>
  <c r="D16" i="1"/>
  <c r="D15" i="1"/>
  <c r="D12" i="1"/>
  <c r="D11" i="1"/>
  <c r="D10" i="1"/>
  <c r="G13" i="1" l="1"/>
  <c r="D18" i="1"/>
  <c r="E15" i="1" s="1"/>
  <c r="G17" i="1"/>
  <c r="G16" i="1"/>
  <c r="G15" i="1"/>
  <c r="G12" i="1"/>
  <c r="G11" i="1"/>
  <c r="G10" i="1"/>
  <c r="E10" i="1" l="1"/>
  <c r="E14" i="1"/>
  <c r="E18" i="1"/>
  <c r="E17" i="1"/>
  <c r="E11" i="1"/>
  <c r="E12" i="1"/>
  <c r="E16" i="1"/>
  <c r="E13" i="1"/>
</calcChain>
</file>

<file path=xl/sharedStrings.xml><?xml version="1.0" encoding="utf-8"?>
<sst xmlns="http://schemas.openxmlformats.org/spreadsheetml/2006/main" count="46" uniqueCount="40">
  <si>
    <t>单价</t>
  </si>
  <si>
    <t>总资金</t>
  </si>
  <si>
    <t>分类</t>
  </si>
  <si>
    <t>A</t>
  </si>
  <si>
    <t>B</t>
  </si>
  <si>
    <t>C</t>
  </si>
  <si>
    <t>合计</t>
  </si>
  <si>
    <t>序号</t>
    <phoneticPr fontId="2" type="noConversion"/>
  </si>
  <si>
    <t>A类</t>
    <phoneticPr fontId="2" type="noConversion"/>
  </si>
  <si>
    <t>B类</t>
    <phoneticPr fontId="2" type="noConversion"/>
  </si>
  <si>
    <t>C类</t>
    <phoneticPr fontId="2" type="noConversion"/>
  </si>
  <si>
    <t>底部辅助</t>
    <phoneticPr fontId="2" type="noConversion"/>
  </si>
  <si>
    <t>空</t>
    <phoneticPr fontId="2" type="noConversion"/>
  </si>
  <si>
    <t>B</t>
    <phoneticPr fontId="2" type="noConversion"/>
  </si>
  <si>
    <t>库存数量</t>
    <phoneticPr fontId="2" type="noConversion"/>
  </si>
  <si>
    <t>分类</t>
    <phoneticPr fontId="2" type="noConversion"/>
  </si>
  <si>
    <t>A类库存</t>
    <phoneticPr fontId="2" type="noConversion"/>
  </si>
  <si>
    <t>B类库存</t>
    <phoneticPr fontId="2" type="noConversion"/>
  </si>
  <si>
    <t>C类库存</t>
    <phoneticPr fontId="2" type="noConversion"/>
  </si>
  <si>
    <t>占总库存品种数百分比</t>
    <phoneticPr fontId="2" type="noConversion"/>
  </si>
  <si>
    <t>占总出库金额的百分比</t>
    <phoneticPr fontId="2" type="noConversion"/>
  </si>
  <si>
    <t>70~75</t>
    <phoneticPr fontId="2" type="noConversion"/>
  </si>
  <si>
    <t>5~10</t>
    <phoneticPr fontId="2" type="noConversion"/>
  </si>
  <si>
    <t>10~20</t>
    <phoneticPr fontId="2" type="noConversion"/>
  </si>
  <si>
    <t>C</t>
    <phoneticPr fontId="2" type="noConversion"/>
  </si>
  <si>
    <t>作图步骤：</t>
  </si>
  <si>
    <t>1、做ABC填色区域。</t>
  </si>
  <si>
    <t>以上框内数据做堆积面积图。目前面积图是斜坡状。</t>
  </si>
  <si>
    <t>设置x轴为 日期刻度，面积图就垂直起来了。</t>
  </si>
  <si>
    <t>在 选择数据 对话框里，把占位序列上移到最上，再设无填充色，面积图呈悬浮状。ABC 3块填色区域已经形成。</t>
  </si>
  <si>
    <t>2、加入折线图。</t>
  </si>
  <si>
    <t>添加一个空序列，数据源暂为空。将其放到次坐标轴，类型改为折线图。</t>
  </si>
  <si>
    <t>添加显示 次要横坐标轴，上方出现坐标轴，设置其为 日期刻度，折线图与3色块对应。再删除上方的坐标轴，不影响图表。</t>
  </si>
  <si>
    <t>3、其他格式化。</t>
  </si>
  <si>
    <t>底部x轴的主要单位设为10000天。删除右侧y轴。</t>
  </si>
  <si>
    <t>插入3个文本框，分别链接到准备的ABC类说明文字，放置到合适位置</t>
  </si>
  <si>
    <t>在图表的选择数据-编辑，指定新序列的值为E列的件数累计，轴标签为K列的成本累计%。</t>
    <phoneticPr fontId="2" type="noConversion"/>
  </si>
  <si>
    <t>资金占比</t>
    <phoneticPr fontId="2" type="noConversion"/>
  </si>
  <si>
    <t>累计资金占比</t>
    <phoneticPr fontId="2" type="noConversion"/>
  </si>
  <si>
    <t>累计库存数占比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</si>
</sst>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43" formatCode="_ * #,##0.00_ ;_ * \-#,##0.00_ ;_ * &quot;-&quot;??_ ;_ @_ "/>
    <numFmt numFmtId="182" formatCode="0_ "/>
  </numFmts>
  <fonts count="8" x14ac:knownFonts="1">
    <font>
      <sz val="11"/>
      <color theme="1"/>
      <name val="等线"/>
      <family val="2"/>
      <scheme val="minor"/>
    </font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0"/>
      <color rgb="FF000000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0"/>
      <name val="微软雅黑"/>
      <family val="2"/>
      <charset val="134"/>
    </font>
    <font>
      <b/>
      <sz val="10"/>
      <color rgb="FF000000"/>
      <name val="微软雅黑"/>
      <family val="2"/>
      <charset val="134"/>
    </font>
    <font>
      <b/>
      <sz val="10"/>
      <color theme="1"/>
      <name val="微软雅黑"/>
      <family val="2"/>
      <charset val="13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</fills>
  <borders count="11">
    <border>
      <left/>
      <right/>
      <top/>
      <bottom/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 style="thick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>
      <alignment vertical="center"/>
    </xf>
  </cellStyleXfs>
  <cellXfs count="56">
    <xf numFmtId="0" fontId="0" fillId="0" borderId="0" xfId="0"/>
    <xf numFmtId="0" fontId="4" fillId="0" borderId="0" xfId="0" applyFont="1"/>
    <xf numFmtId="0" fontId="3" fillId="0" borderId="7" xfId="0" applyFont="1" applyBorder="1" applyAlignment="1">
      <alignment horizontal="center" vertical="center" wrapText="1" readingOrder="1"/>
    </xf>
    <xf numFmtId="0" fontId="3" fillId="0" borderId="8" xfId="0" applyFont="1" applyBorder="1" applyAlignment="1">
      <alignment horizontal="center" vertical="center" wrapText="1" readingOrder="1"/>
    </xf>
    <xf numFmtId="0" fontId="5" fillId="0" borderId="9" xfId="0" applyFont="1" applyBorder="1" applyAlignment="1">
      <alignment horizontal="center" vertical="top" wrapText="1"/>
    </xf>
    <xf numFmtId="9" fontId="3" fillId="0" borderId="8" xfId="0" applyNumberFormat="1" applyFont="1" applyBorder="1" applyAlignment="1">
      <alignment horizontal="center" vertical="center" wrapText="1" readingOrder="1"/>
    </xf>
    <xf numFmtId="0" fontId="5" fillId="2" borderId="4" xfId="0" applyFont="1" applyFill="1" applyBorder="1" applyAlignment="1">
      <alignment horizontal="center" vertical="center" wrapText="1" readingOrder="1"/>
    </xf>
    <xf numFmtId="9" fontId="5" fillId="2" borderId="5" xfId="0" applyNumberFormat="1" applyFont="1" applyFill="1" applyBorder="1" applyAlignment="1">
      <alignment horizontal="center" vertical="center" wrapText="1" readingOrder="1"/>
    </xf>
    <xf numFmtId="10" fontId="5" fillId="2" borderId="5" xfId="0" applyNumberFormat="1" applyFont="1" applyFill="1" applyBorder="1" applyAlignment="1">
      <alignment horizontal="center" vertical="center" wrapText="1" readingOrder="1"/>
    </xf>
    <xf numFmtId="0" fontId="5" fillId="2" borderId="6" xfId="0" applyFont="1" applyFill="1" applyBorder="1" applyAlignment="1">
      <alignment horizontal="center" vertical="center" wrapText="1" readingOrder="1"/>
    </xf>
    <xf numFmtId="0" fontId="3" fillId="3" borderId="4" xfId="0" applyFont="1" applyFill="1" applyBorder="1" applyAlignment="1">
      <alignment horizontal="center" vertical="center" wrapText="1" readingOrder="1"/>
    </xf>
    <xf numFmtId="9" fontId="3" fillId="3" borderId="5" xfId="0" applyNumberFormat="1" applyFont="1" applyFill="1" applyBorder="1" applyAlignment="1">
      <alignment horizontal="center" vertical="center" wrapText="1" readingOrder="1"/>
    </xf>
    <xf numFmtId="9" fontId="5" fillId="3" borderId="5" xfId="0" applyNumberFormat="1" applyFont="1" applyFill="1" applyBorder="1" applyAlignment="1">
      <alignment horizontal="center" vertical="center" wrapText="1" readingOrder="1"/>
    </xf>
    <xf numFmtId="10" fontId="3" fillId="3" borderId="5" xfId="0" applyNumberFormat="1" applyFont="1" applyFill="1" applyBorder="1" applyAlignment="1">
      <alignment horizontal="center" vertical="center" wrapText="1" readingOrder="1"/>
    </xf>
    <xf numFmtId="0" fontId="3" fillId="3" borderId="6" xfId="0" applyFont="1" applyFill="1" applyBorder="1" applyAlignment="1">
      <alignment horizontal="center" vertical="center" wrapText="1" readingOrder="1"/>
    </xf>
    <xf numFmtId="0" fontId="3" fillId="4" borderId="4" xfId="0" applyFont="1" applyFill="1" applyBorder="1" applyAlignment="1">
      <alignment horizontal="center" vertical="center" wrapText="1" readingOrder="1"/>
    </xf>
    <xf numFmtId="9" fontId="5" fillId="4" borderId="5" xfId="0" applyNumberFormat="1" applyFont="1" applyFill="1" applyBorder="1" applyAlignment="1">
      <alignment horizontal="center" vertical="center" wrapText="1" readingOrder="1"/>
    </xf>
    <xf numFmtId="0" fontId="3" fillId="4" borderId="6" xfId="0" applyFont="1" applyFill="1" applyBorder="1" applyAlignment="1">
      <alignment horizontal="center" vertical="center" wrapText="1" readingOrder="1"/>
    </xf>
    <xf numFmtId="10" fontId="5" fillId="4" borderId="5" xfId="0" applyNumberFormat="1" applyFont="1" applyFill="1" applyBorder="1" applyAlignment="1">
      <alignment horizontal="center" vertical="center" wrapText="1" readingOrder="1"/>
    </xf>
    <xf numFmtId="0" fontId="6" fillId="5" borderId="1" xfId="0" applyFont="1" applyFill="1" applyBorder="1" applyAlignment="1">
      <alignment horizontal="center" vertical="center" wrapText="1" readingOrder="1"/>
    </xf>
    <xf numFmtId="0" fontId="6" fillId="5" borderId="2" xfId="0" applyFont="1" applyFill="1" applyBorder="1" applyAlignment="1">
      <alignment horizontal="center" vertical="center" wrapText="1" readingOrder="1"/>
    </xf>
    <xf numFmtId="0" fontId="6" fillId="5" borderId="3" xfId="0" applyFont="1" applyFill="1" applyBorder="1" applyAlignment="1">
      <alignment horizontal="center" vertical="center" wrapText="1" readingOrder="1"/>
    </xf>
    <xf numFmtId="41" fontId="3" fillId="3" borderId="5" xfId="1" applyNumberFormat="1" applyFont="1" applyFill="1" applyBorder="1" applyAlignment="1">
      <alignment horizontal="center" vertical="center" wrapText="1" readingOrder="1"/>
    </xf>
    <xf numFmtId="41" fontId="5" fillId="2" borderId="5" xfId="1" applyNumberFormat="1" applyFont="1" applyFill="1" applyBorder="1" applyAlignment="1">
      <alignment horizontal="center" vertical="center" wrapText="1" readingOrder="1"/>
    </xf>
    <xf numFmtId="41" fontId="3" fillId="4" borderId="5" xfId="1" applyNumberFormat="1" applyFont="1" applyFill="1" applyBorder="1" applyAlignment="1">
      <alignment horizontal="center" vertical="center" wrapText="1" readingOrder="1"/>
    </xf>
    <xf numFmtId="41" fontId="3" fillId="0" borderId="8" xfId="1" applyNumberFormat="1" applyFont="1" applyBorder="1" applyAlignment="1">
      <alignment horizontal="center" vertical="center" wrapText="1" readingOrder="1"/>
    </xf>
    <xf numFmtId="41" fontId="3" fillId="3" borderId="5" xfId="1" applyNumberFormat="1" applyFont="1" applyFill="1" applyBorder="1" applyAlignment="1">
      <alignment vertical="center" wrapText="1" readingOrder="1"/>
    </xf>
    <xf numFmtId="0" fontId="3" fillId="3" borderId="5" xfId="0" applyFont="1" applyFill="1" applyBorder="1" applyAlignment="1">
      <alignment vertical="center" wrapText="1" readingOrder="1"/>
    </xf>
    <xf numFmtId="0" fontId="5" fillId="2" borderId="5" xfId="0" applyFont="1" applyFill="1" applyBorder="1" applyAlignment="1">
      <alignment vertical="center" wrapText="1" readingOrder="1"/>
    </xf>
    <xf numFmtId="0" fontId="3" fillId="4" borderId="5" xfId="0" applyFont="1" applyFill="1" applyBorder="1" applyAlignment="1">
      <alignment vertical="center" wrapText="1" readingOrder="1"/>
    </xf>
    <xf numFmtId="41" fontId="3" fillId="0" borderId="8" xfId="1" applyNumberFormat="1" applyFont="1" applyBorder="1" applyAlignment="1">
      <alignment vertical="center" wrapText="1" readingOrder="1"/>
    </xf>
    <xf numFmtId="0" fontId="5" fillId="0" borderId="8" xfId="0" applyFont="1" applyBorder="1" applyAlignment="1">
      <alignment vertical="top" wrapText="1"/>
    </xf>
    <xf numFmtId="0" fontId="6" fillId="5" borderId="5" xfId="0" applyFont="1" applyFill="1" applyBorder="1" applyAlignment="1">
      <alignment horizontal="center" vertical="center" wrapText="1" readingOrder="1"/>
    </xf>
    <xf numFmtId="0" fontId="7" fillId="5" borderId="5" xfId="0" applyFont="1" applyFill="1" applyBorder="1"/>
    <xf numFmtId="41" fontId="3" fillId="2" borderId="5" xfId="1" applyNumberFormat="1" applyFont="1" applyFill="1" applyBorder="1" applyAlignment="1">
      <alignment vertical="center" wrapText="1" readingOrder="1"/>
    </xf>
    <xf numFmtId="0" fontId="3" fillId="2" borderId="4" xfId="0" applyFont="1" applyFill="1" applyBorder="1" applyAlignment="1">
      <alignment horizontal="center" vertical="center" wrapText="1" readingOrder="1"/>
    </xf>
    <xf numFmtId="41" fontId="3" fillId="2" borderId="5" xfId="1" applyNumberFormat="1" applyFont="1" applyFill="1" applyBorder="1" applyAlignment="1">
      <alignment horizontal="center" vertical="center" wrapText="1" readingOrder="1"/>
    </xf>
    <xf numFmtId="0" fontId="3" fillId="2" borderId="5" xfId="0" applyFont="1" applyFill="1" applyBorder="1" applyAlignment="1">
      <alignment vertical="center" wrapText="1" readingOrder="1"/>
    </xf>
    <xf numFmtId="9" fontId="3" fillId="2" borderId="5" xfId="0" applyNumberFormat="1" applyFont="1" applyFill="1" applyBorder="1" applyAlignment="1">
      <alignment horizontal="center" vertical="center" wrapText="1" readingOrder="1"/>
    </xf>
    <xf numFmtId="0" fontId="3" fillId="2" borderId="6" xfId="0" applyFont="1" applyFill="1" applyBorder="1" applyAlignment="1">
      <alignment horizontal="center" vertical="center" wrapText="1" readingOrder="1"/>
    </xf>
    <xf numFmtId="10" fontId="3" fillId="2" borderId="5" xfId="0" applyNumberFormat="1" applyFont="1" applyFill="1" applyBorder="1" applyAlignment="1">
      <alignment horizontal="center" vertical="center" wrapText="1" readingOrder="1"/>
    </xf>
    <xf numFmtId="0" fontId="5" fillId="4" borderId="4" xfId="0" applyFont="1" applyFill="1" applyBorder="1" applyAlignment="1">
      <alignment horizontal="center" vertical="center" wrapText="1" readingOrder="1"/>
    </xf>
    <xf numFmtId="41" fontId="5" fillId="4" borderId="5" xfId="1" applyNumberFormat="1" applyFont="1" applyFill="1" applyBorder="1" applyAlignment="1">
      <alignment horizontal="center" vertical="center" wrapText="1" readingOrder="1"/>
    </xf>
    <xf numFmtId="0" fontId="5" fillId="4" borderId="5" xfId="0" applyFont="1" applyFill="1" applyBorder="1" applyAlignment="1">
      <alignment vertical="center" wrapText="1" readingOrder="1"/>
    </xf>
    <xf numFmtId="41" fontId="3" fillId="4" borderId="5" xfId="1" applyNumberFormat="1" applyFont="1" applyFill="1" applyBorder="1" applyAlignment="1">
      <alignment vertical="center" wrapText="1" readingOrder="1"/>
    </xf>
    <xf numFmtId="10" fontId="3" fillId="4" borderId="5" xfId="0" applyNumberFormat="1" applyFont="1" applyFill="1" applyBorder="1" applyAlignment="1">
      <alignment horizontal="center" vertical="center" wrapText="1" readingOrder="1"/>
    </xf>
    <xf numFmtId="0" fontId="5" fillId="4" borderId="6" xfId="0" applyFont="1" applyFill="1" applyBorder="1" applyAlignment="1">
      <alignment horizontal="center" vertical="center" wrapText="1" readingOrder="1"/>
    </xf>
    <xf numFmtId="0" fontId="4" fillId="0" borderId="10" xfId="0" applyFont="1" applyBorder="1"/>
    <xf numFmtId="0" fontId="4" fillId="7" borderId="0" xfId="0" applyFont="1" applyFill="1" applyAlignment="1">
      <alignment horizontal="center"/>
    </xf>
    <xf numFmtId="10" fontId="5" fillId="6" borderId="5" xfId="0" applyNumberFormat="1" applyFont="1" applyFill="1" applyBorder="1" applyAlignment="1">
      <alignment horizontal="center" vertical="center" wrapText="1" readingOrder="1"/>
    </xf>
    <xf numFmtId="10" fontId="4" fillId="6" borderId="5" xfId="0" applyNumberFormat="1" applyFont="1" applyFill="1" applyBorder="1"/>
    <xf numFmtId="10" fontId="4" fillId="0" borderId="0" xfId="0" applyNumberFormat="1" applyFont="1"/>
    <xf numFmtId="10" fontId="3" fillId="6" borderId="5" xfId="0" applyNumberFormat="1" applyFont="1" applyFill="1" applyBorder="1" applyAlignment="1">
      <alignment horizontal="center" vertical="center" wrapText="1" readingOrder="1"/>
    </xf>
    <xf numFmtId="182" fontId="3" fillId="6" borderId="5" xfId="1" applyNumberFormat="1" applyFont="1" applyFill="1" applyBorder="1" applyAlignment="1">
      <alignment horizontal="center" vertical="center" wrapText="1" readingOrder="1"/>
    </xf>
    <xf numFmtId="182" fontId="5" fillId="6" borderId="5" xfId="1" applyNumberFormat="1" applyFont="1" applyFill="1" applyBorder="1" applyAlignment="1">
      <alignment horizontal="center" vertical="center" wrapText="1" readingOrder="1"/>
    </xf>
    <xf numFmtId="0" fontId="4" fillId="0" borderId="0" xfId="0" applyFont="1" applyAlignment="1">
      <alignment horizontal="center"/>
    </xf>
  </cellXfs>
  <cellStyles count="2">
    <cellStyle name="常规" xfId="0" builtinId="0"/>
    <cellStyle name="千位分隔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/>
              <a:t>ABC</a:t>
            </a:r>
            <a:r>
              <a:rPr lang="zh-CN" altLang="en-US"/>
              <a:t>分析法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areaChart>
        <c:grouping val="stacked"/>
        <c:varyColors val="0"/>
        <c:ser>
          <c:idx val="3"/>
          <c:order val="0"/>
          <c:tx>
            <c:strRef>
              <c:f>ABC分析图!$O$1</c:f>
              <c:strCache>
                <c:ptCount val="1"/>
                <c:pt idx="0">
                  <c:v>底部辅助</c:v>
                </c:pt>
              </c:strCache>
            </c:strRef>
          </c:tx>
          <c:spPr>
            <a:noFill/>
            <a:ln>
              <a:noFill/>
            </a:ln>
            <a:effectLst/>
          </c:spPr>
          <c:cat>
            <c:numRef>
              <c:f>ABC分析图!$K$2:$K$7</c:f>
              <c:numCache>
                <c:formatCode>0_ </c:formatCode>
                <c:ptCount val="6"/>
                <c:pt idx="0">
                  <c:v>0</c:v>
                </c:pt>
                <c:pt idx="1">
                  <c:v>2000</c:v>
                </c:pt>
                <c:pt idx="2">
                  <c:v>2000</c:v>
                </c:pt>
                <c:pt idx="3">
                  <c:v>4500</c:v>
                </c:pt>
                <c:pt idx="4">
                  <c:v>4500</c:v>
                </c:pt>
                <c:pt idx="5">
                  <c:v>22000</c:v>
                </c:pt>
              </c:numCache>
            </c:numRef>
          </c:cat>
          <c:val>
            <c:numRef>
              <c:f>ABC分析图!$O$2:$O$7</c:f>
              <c:numCache>
                <c:formatCode>0.00%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0.70920000000000005</c:v>
                </c:pt>
                <c:pt idx="3">
                  <c:v>0.70920000000000005</c:v>
                </c:pt>
                <c:pt idx="4">
                  <c:v>0.90369999999999995</c:v>
                </c:pt>
                <c:pt idx="5">
                  <c:v>0.90369999999999995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3BD-4967-85FB-265D4D8863D5}"/>
            </c:ext>
          </c:extLst>
        </c:ser>
        <c:ser>
          <c:idx val="0"/>
          <c:order val="1"/>
          <c:tx>
            <c:strRef>
              <c:f>ABC分析图!$L$1</c:f>
              <c:strCache>
                <c:ptCount val="1"/>
                <c:pt idx="0">
                  <c:v>A类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numRef>
              <c:f>ABC分析图!$K$2:$K$7</c:f>
              <c:numCache>
                <c:formatCode>0_ </c:formatCode>
                <c:ptCount val="6"/>
                <c:pt idx="0">
                  <c:v>0</c:v>
                </c:pt>
                <c:pt idx="1">
                  <c:v>2000</c:v>
                </c:pt>
                <c:pt idx="2">
                  <c:v>2000</c:v>
                </c:pt>
                <c:pt idx="3">
                  <c:v>4500</c:v>
                </c:pt>
                <c:pt idx="4">
                  <c:v>4500</c:v>
                </c:pt>
                <c:pt idx="5">
                  <c:v>22000</c:v>
                </c:pt>
              </c:numCache>
            </c:numRef>
          </c:cat>
          <c:val>
            <c:numRef>
              <c:f>ABC分析图!$L$2:$L$7</c:f>
              <c:numCache>
                <c:formatCode>0.00%</c:formatCode>
                <c:ptCount val="6"/>
                <c:pt idx="0">
                  <c:v>0.70920000000000005</c:v>
                </c:pt>
                <c:pt idx="1">
                  <c:v>0.70920000000000005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BD-4967-85FB-265D4D8863D5}"/>
            </c:ext>
          </c:extLst>
        </c:ser>
        <c:ser>
          <c:idx val="1"/>
          <c:order val="2"/>
          <c:tx>
            <c:strRef>
              <c:f>ABC分析图!$M$1</c:f>
              <c:strCache>
                <c:ptCount val="1"/>
                <c:pt idx="0">
                  <c:v>B类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numRef>
              <c:f>ABC分析图!$K$2:$K$7</c:f>
              <c:numCache>
                <c:formatCode>0_ </c:formatCode>
                <c:ptCount val="6"/>
                <c:pt idx="0">
                  <c:v>0</c:v>
                </c:pt>
                <c:pt idx="1">
                  <c:v>2000</c:v>
                </c:pt>
                <c:pt idx="2">
                  <c:v>2000</c:v>
                </c:pt>
                <c:pt idx="3">
                  <c:v>4500</c:v>
                </c:pt>
                <c:pt idx="4">
                  <c:v>4500</c:v>
                </c:pt>
                <c:pt idx="5">
                  <c:v>22000</c:v>
                </c:pt>
              </c:numCache>
            </c:numRef>
          </c:cat>
          <c:val>
            <c:numRef>
              <c:f>ABC分析图!$M$2:$M$7</c:f>
              <c:numCache>
                <c:formatCode>0.00%</c:formatCode>
                <c:ptCount val="6"/>
                <c:pt idx="2">
                  <c:v>0.1951</c:v>
                </c:pt>
                <c:pt idx="3">
                  <c:v>0.1951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3BD-4967-85FB-265D4D8863D5}"/>
            </c:ext>
          </c:extLst>
        </c:ser>
        <c:ser>
          <c:idx val="2"/>
          <c:order val="3"/>
          <c:tx>
            <c:strRef>
              <c:f>ABC分析图!$N$1</c:f>
              <c:strCache>
                <c:ptCount val="1"/>
                <c:pt idx="0">
                  <c:v>C类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cat>
            <c:numRef>
              <c:f>ABC分析图!$K$2:$K$7</c:f>
              <c:numCache>
                <c:formatCode>0_ </c:formatCode>
                <c:ptCount val="6"/>
                <c:pt idx="0">
                  <c:v>0</c:v>
                </c:pt>
                <c:pt idx="1">
                  <c:v>2000</c:v>
                </c:pt>
                <c:pt idx="2">
                  <c:v>2000</c:v>
                </c:pt>
                <c:pt idx="3">
                  <c:v>4500</c:v>
                </c:pt>
                <c:pt idx="4">
                  <c:v>4500</c:v>
                </c:pt>
                <c:pt idx="5">
                  <c:v>22000</c:v>
                </c:pt>
              </c:numCache>
            </c:numRef>
          </c:cat>
          <c:val>
            <c:numRef>
              <c:f>ABC分析图!$N$2:$N$7</c:f>
              <c:numCache>
                <c:formatCode>0.00%</c:formatCode>
                <c:ptCount val="6"/>
                <c:pt idx="4">
                  <c:v>9.5699999999999993E-2</c:v>
                </c:pt>
                <c:pt idx="5">
                  <c:v>9.5699999999999993E-2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3BD-4967-85FB-265D4D8863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2437439"/>
        <c:axId val="1949263311"/>
      </c:areaChart>
      <c:lineChart>
        <c:grouping val="standard"/>
        <c:varyColors val="0"/>
        <c:ser>
          <c:idx val="4"/>
          <c:order val="4"/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ABC分析图!$K$2:$K$7</c:f>
              <c:numCache>
                <c:formatCode>0_ </c:formatCode>
                <c:ptCount val="6"/>
                <c:pt idx="0">
                  <c:v>0</c:v>
                </c:pt>
                <c:pt idx="1">
                  <c:v>2000</c:v>
                </c:pt>
                <c:pt idx="2">
                  <c:v>2000</c:v>
                </c:pt>
                <c:pt idx="3">
                  <c:v>4500</c:v>
                </c:pt>
                <c:pt idx="4">
                  <c:v>4500</c:v>
                </c:pt>
                <c:pt idx="5">
                  <c:v>22000</c:v>
                </c:pt>
              </c:numCache>
            </c:numRef>
          </c:cat>
          <c:val>
            <c:numRef>
              <c:f>ABC分析图!$P$2:$P$7</c:f>
              <c:numCache>
                <c:formatCode>0.00%</c:formatCode>
                <c:ptCount val="6"/>
                <c:pt idx="0">
                  <c:v>0</c:v>
                </c:pt>
                <c:pt idx="1">
                  <c:v>0.70920000000000005</c:v>
                </c:pt>
                <c:pt idx="2">
                  <c:v>0.70920000000000005</c:v>
                </c:pt>
                <c:pt idx="3">
                  <c:v>0.90429999999999999</c:v>
                </c:pt>
                <c:pt idx="4">
                  <c:v>0.90429999999999999</c:v>
                </c:pt>
                <c:pt idx="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3BD-4967-85FB-265D4D8863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7419455"/>
        <c:axId val="2104152319"/>
      </c:lineChart>
      <c:dateAx>
        <c:axId val="1982437439"/>
        <c:scaling>
          <c:orientation val="minMax"/>
        </c:scaling>
        <c:delete val="0"/>
        <c:axPos val="b"/>
        <c:numFmt formatCode="0_ 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49263311"/>
        <c:crosses val="autoZero"/>
        <c:auto val="0"/>
        <c:lblOffset val="100"/>
        <c:baseTimeUnit val="days"/>
        <c:majorUnit val="2000"/>
        <c:majorTimeUnit val="days"/>
      </c:dateAx>
      <c:valAx>
        <c:axId val="1949263311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2437439"/>
        <c:crosses val="autoZero"/>
        <c:crossBetween val="between"/>
      </c:valAx>
      <c:valAx>
        <c:axId val="2104152319"/>
        <c:scaling>
          <c:orientation val="minMax"/>
          <c:max val="1"/>
        </c:scaling>
        <c:delete val="1"/>
        <c:axPos val="r"/>
        <c:numFmt formatCode="0.00%" sourceLinked="1"/>
        <c:majorTickMark val="out"/>
        <c:minorTickMark val="none"/>
        <c:tickLblPos val="nextTo"/>
        <c:crossAx val="2057419455"/>
        <c:crosses val="max"/>
        <c:crossBetween val="between"/>
      </c:valAx>
      <c:dateAx>
        <c:axId val="2057419455"/>
        <c:scaling>
          <c:orientation val="minMax"/>
        </c:scaling>
        <c:delete val="1"/>
        <c:axPos val="t"/>
        <c:numFmt formatCode="0_ " sourceLinked="1"/>
        <c:majorTickMark val="out"/>
        <c:minorTickMark val="none"/>
        <c:tickLblPos val="nextTo"/>
        <c:crossAx val="2104152319"/>
        <c:crosses val="max"/>
        <c:auto val="0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egendEntry>
        <c:idx val="4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7620</xdr:colOff>
      <xdr:row>8</xdr:row>
      <xdr:rowOff>0</xdr:rowOff>
    </xdr:from>
    <xdr:to>
      <xdr:col>18</xdr:col>
      <xdr:colOff>800100</xdr:colOff>
      <xdr:row>22</xdr:row>
      <xdr:rowOff>106680</xdr:rowOff>
    </xdr:to>
    <xdr:graphicFrame macro="">
      <xdr:nvGraphicFramePr>
        <xdr:cNvPr id="6" name="图表 5">
          <a:extLst>
            <a:ext uri="{FF2B5EF4-FFF2-40B4-BE49-F238E27FC236}">
              <a16:creationId xmlns:a16="http://schemas.microsoft.com/office/drawing/2014/main" id="{A0524236-7D1F-47F9-9BB9-FCAFBC4A498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114300</xdr:colOff>
      <xdr:row>18</xdr:row>
      <xdr:rowOff>68580</xdr:rowOff>
    </xdr:from>
    <xdr:to>
      <xdr:col>18</xdr:col>
      <xdr:colOff>899160</xdr:colOff>
      <xdr:row>19</xdr:row>
      <xdr:rowOff>129540</xdr:rowOff>
    </xdr:to>
    <xdr:sp macro="" textlink="">
      <xdr:nvSpPr>
        <xdr:cNvPr id="2" name="文本框 1">
          <a:extLst>
            <a:ext uri="{FF2B5EF4-FFF2-40B4-BE49-F238E27FC236}">
              <a16:creationId xmlns:a16="http://schemas.microsoft.com/office/drawing/2014/main" id="{2A3CBC31-D85C-4DC2-8166-2CB232F78BA3}"/>
            </a:ext>
          </a:extLst>
        </xdr:cNvPr>
        <xdr:cNvSpPr txBox="1"/>
      </xdr:nvSpPr>
      <xdr:spPr>
        <a:xfrm>
          <a:off x="12580620" y="3657600"/>
          <a:ext cx="784860" cy="2590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CN" altLang="en-US" sz="700" b="1">
              <a:solidFill>
                <a:sysClr val="windowText" lastClr="000000"/>
              </a:solidFill>
              <a:latin typeface="微软雅黑 Light" panose="020B0502040204020203" pitchFamily="34" charset="-122"/>
              <a:ea typeface="微软雅黑 Light" panose="020B0502040204020203" pitchFamily="34" charset="-122"/>
            </a:rPr>
            <a:t>库存数量（件）</a:t>
          </a:r>
        </a:p>
      </xdr:txBody>
    </xdr:sp>
    <xdr:clientData/>
  </xdr:twoCellAnchor>
  <xdr:twoCellAnchor>
    <xdr:from>
      <xdr:col>10</xdr:col>
      <xdr:colOff>7620</xdr:colOff>
      <xdr:row>8</xdr:row>
      <xdr:rowOff>160020</xdr:rowOff>
    </xdr:from>
    <xdr:to>
      <xdr:col>10</xdr:col>
      <xdr:colOff>792480</xdr:colOff>
      <xdr:row>10</xdr:row>
      <xdr:rowOff>7620</xdr:rowOff>
    </xdr:to>
    <xdr:sp macro="" textlink="">
      <xdr:nvSpPr>
        <xdr:cNvPr id="5" name="文本框 4">
          <a:extLst>
            <a:ext uri="{FF2B5EF4-FFF2-40B4-BE49-F238E27FC236}">
              <a16:creationId xmlns:a16="http://schemas.microsoft.com/office/drawing/2014/main" id="{6DA8EBB7-0D7F-45CC-B34C-2DCF8C326A62}"/>
            </a:ext>
          </a:extLst>
        </xdr:cNvPr>
        <xdr:cNvSpPr txBox="1"/>
      </xdr:nvSpPr>
      <xdr:spPr>
        <a:xfrm>
          <a:off x="7162800" y="1752600"/>
          <a:ext cx="784860" cy="259080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CN" altLang="en-US" sz="700" b="1">
              <a:solidFill>
                <a:sysClr val="windowText" lastClr="000000"/>
              </a:solidFill>
              <a:latin typeface="微软雅黑 Light" panose="020B0502040204020203" pitchFamily="34" charset="-122"/>
              <a:ea typeface="微软雅黑 Light" panose="020B0502040204020203" pitchFamily="34" charset="-122"/>
            </a:rPr>
            <a:t>资金占比（元）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0.18226</cdr:x>
      <cdr:y>0.53437</cdr:y>
    </cdr:from>
    <cdr:to>
      <cdr:x>0.57393</cdr:x>
      <cdr:y>0.80371</cdr:y>
    </cdr:to>
    <cdr:sp macro="" textlink="">
      <cdr:nvSpPr>
        <cdr:cNvPr id="2" name="文本框 1">
          <a:extLst xmlns:a="http://schemas.openxmlformats.org/drawingml/2006/main">
            <a:ext uri="{FF2B5EF4-FFF2-40B4-BE49-F238E27FC236}">
              <a16:creationId xmlns:a16="http://schemas.microsoft.com/office/drawing/2014/main" id="{B5091DBB-13BE-42F0-8189-0CCDBB07C2D6}"/>
            </a:ext>
          </a:extLst>
        </cdr:cNvPr>
        <cdr:cNvSpPr txBox="1"/>
      </cdr:nvSpPr>
      <cdr:spPr>
        <a:xfrm xmlns:a="http://schemas.openxmlformats.org/drawingml/2006/main">
          <a:off x="1033273" y="1535106"/>
          <a:ext cx="2220487" cy="773753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  <a:ln xmlns:a="http://schemas.openxmlformats.org/drawingml/2006/main">
          <a:solidFill>
            <a:schemeClr val="tx1">
              <a:lumMod val="75000"/>
              <a:lumOff val="25000"/>
            </a:schemeClr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zh-CN" sz="1100">
              <a:solidFill>
                <a:schemeClr val="bg1">
                  <a:lumMod val="65000"/>
                </a:schemeClr>
              </a:solidFill>
            </a:rPr>
            <a:t>A</a:t>
          </a:r>
          <a:r>
            <a:rPr lang="zh-CN" altLang="en-US" sz="1100">
              <a:solidFill>
                <a:schemeClr val="bg1">
                  <a:lumMod val="65000"/>
                </a:schemeClr>
              </a:solidFill>
            </a:rPr>
            <a:t>类</a:t>
          </a:r>
          <a:endParaRPr lang="en-US" altLang="zh-CN" sz="1100">
            <a:solidFill>
              <a:schemeClr val="bg1">
                <a:lumMod val="65000"/>
              </a:schemeClr>
            </a:solidFill>
          </a:endParaRPr>
        </a:p>
        <a:p xmlns:a="http://schemas.openxmlformats.org/drawingml/2006/main">
          <a:r>
            <a:rPr lang="en-US" altLang="zh-CN" sz="1100">
              <a:solidFill>
                <a:schemeClr val="bg1">
                  <a:lumMod val="65000"/>
                </a:schemeClr>
              </a:solidFill>
            </a:rPr>
            <a:t>1000</a:t>
          </a:r>
          <a:r>
            <a:rPr lang="zh-CN" altLang="en-US" sz="1100">
              <a:solidFill>
                <a:schemeClr val="bg1">
                  <a:lumMod val="65000"/>
                </a:schemeClr>
              </a:solidFill>
            </a:rPr>
            <a:t>件</a:t>
          </a:r>
          <a:endParaRPr lang="en-US" altLang="zh-CN" sz="1100">
            <a:solidFill>
              <a:schemeClr val="bg1">
                <a:lumMod val="65000"/>
              </a:schemeClr>
            </a:solidFill>
          </a:endParaRPr>
        </a:p>
        <a:p xmlns:a="http://schemas.openxmlformats.org/drawingml/2006/main">
          <a:r>
            <a:rPr lang="en-US" altLang="zh-CN" sz="1100">
              <a:solidFill>
                <a:schemeClr val="bg1">
                  <a:lumMod val="65000"/>
                </a:schemeClr>
              </a:solidFill>
            </a:rPr>
            <a:t>70.9%</a:t>
          </a:r>
          <a:r>
            <a:rPr lang="zh-CN" altLang="en-US" sz="1100">
              <a:solidFill>
                <a:schemeClr val="bg1">
                  <a:lumMod val="65000"/>
                </a:schemeClr>
              </a:solidFill>
            </a:rPr>
            <a:t>资金百分比（</a:t>
          </a:r>
          <a:r>
            <a:rPr lang="en-US" altLang="zh-CN" sz="1100">
              <a:solidFill>
                <a:schemeClr val="bg1">
                  <a:lumMod val="65000"/>
                </a:schemeClr>
              </a:solidFill>
            </a:rPr>
            <a:t>1,215,000</a:t>
          </a:r>
          <a:r>
            <a:rPr lang="zh-CN" altLang="en-US" sz="1100">
              <a:solidFill>
                <a:schemeClr val="bg1">
                  <a:lumMod val="65000"/>
                </a:schemeClr>
              </a:solidFill>
            </a:rPr>
            <a:t>元）</a:t>
          </a:r>
        </a:p>
      </cdr:txBody>
    </cdr:sp>
  </cdr:relSizeAnchor>
  <cdr:relSizeAnchor xmlns:cdr="http://schemas.openxmlformats.org/drawingml/2006/chartDrawing">
    <cdr:from>
      <cdr:x>0.2621</cdr:x>
      <cdr:y>0.28313</cdr:y>
    </cdr:from>
    <cdr:to>
      <cdr:x>0.62106</cdr:x>
      <cdr:y>0.50901</cdr:y>
    </cdr:to>
    <cdr:sp macro="" textlink="">
      <cdr:nvSpPr>
        <cdr:cNvPr id="3" name="文本框 1">
          <a:extLst xmlns:a="http://schemas.openxmlformats.org/drawingml/2006/main">
            <a:ext uri="{FF2B5EF4-FFF2-40B4-BE49-F238E27FC236}">
              <a16:creationId xmlns:a16="http://schemas.microsoft.com/office/drawing/2014/main" id="{BA96BFA1-40E6-48AC-961C-171C7DCF7CAA}"/>
            </a:ext>
          </a:extLst>
        </cdr:cNvPr>
        <cdr:cNvSpPr txBox="1"/>
      </cdr:nvSpPr>
      <cdr:spPr>
        <a:xfrm xmlns:a="http://schemas.openxmlformats.org/drawingml/2006/main">
          <a:off x="1485900" y="813365"/>
          <a:ext cx="2035047" cy="64889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  <a:ln xmlns:a="http://schemas.openxmlformats.org/drawingml/2006/main">
          <a:solidFill>
            <a:schemeClr val="tx1">
              <a:lumMod val="75000"/>
              <a:lumOff val="25000"/>
            </a:schemeClr>
          </a:solidFill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zh-CN" sz="1100">
              <a:solidFill>
                <a:schemeClr val="bg1">
                  <a:lumMod val="65000"/>
                </a:schemeClr>
              </a:solidFill>
            </a:rPr>
            <a:t>B</a:t>
          </a:r>
          <a:r>
            <a:rPr lang="zh-CN" altLang="en-US" sz="1100">
              <a:solidFill>
                <a:schemeClr val="bg1">
                  <a:lumMod val="65000"/>
                </a:schemeClr>
              </a:solidFill>
            </a:rPr>
            <a:t>类</a:t>
          </a:r>
          <a:endParaRPr lang="en-US" altLang="zh-CN" sz="1100">
            <a:solidFill>
              <a:schemeClr val="bg1">
                <a:lumMod val="65000"/>
              </a:schemeClr>
            </a:solidFill>
          </a:endParaRPr>
        </a:p>
        <a:p xmlns:a="http://schemas.openxmlformats.org/drawingml/2006/main">
          <a:r>
            <a:rPr lang="en-US" altLang="zh-CN" sz="1100">
              <a:solidFill>
                <a:schemeClr val="bg1">
                  <a:lumMod val="65000"/>
                </a:schemeClr>
              </a:solidFill>
            </a:rPr>
            <a:t>4500</a:t>
          </a:r>
          <a:r>
            <a:rPr lang="zh-CN" altLang="en-US" sz="1100">
              <a:solidFill>
                <a:schemeClr val="bg1">
                  <a:lumMod val="65000"/>
                </a:schemeClr>
              </a:solidFill>
            </a:rPr>
            <a:t>件</a:t>
          </a:r>
          <a:endParaRPr lang="en-US" altLang="zh-CN" sz="1100">
            <a:solidFill>
              <a:schemeClr val="bg1">
                <a:lumMod val="65000"/>
              </a:schemeClr>
            </a:solidFill>
          </a:endParaRPr>
        </a:p>
        <a:p xmlns:a="http://schemas.openxmlformats.org/drawingml/2006/main">
          <a:r>
            <a:rPr lang="en-US" altLang="zh-CN" sz="1100">
              <a:solidFill>
                <a:schemeClr val="bg1">
                  <a:lumMod val="65000"/>
                </a:schemeClr>
              </a:solidFill>
            </a:rPr>
            <a:t>19.5%</a:t>
          </a:r>
          <a:r>
            <a:rPr lang="zh-CN" altLang="en-US" sz="1100">
              <a:solidFill>
                <a:schemeClr val="bg1">
                  <a:lumMod val="65000"/>
                </a:schemeClr>
              </a:solidFill>
            </a:rPr>
            <a:t>资金百分比（</a:t>
          </a:r>
          <a:r>
            <a:rPr lang="en-US" altLang="zh-CN" sz="1100">
              <a:solidFill>
                <a:schemeClr val="bg1">
                  <a:lumMod val="65000"/>
                </a:schemeClr>
              </a:solidFill>
            </a:rPr>
            <a:t>210,000</a:t>
          </a:r>
          <a:r>
            <a:rPr lang="zh-CN" altLang="en-US" sz="1100">
              <a:solidFill>
                <a:schemeClr val="bg1">
                  <a:lumMod val="65000"/>
                </a:schemeClr>
              </a:solidFill>
            </a:rPr>
            <a:t>元）</a:t>
          </a:r>
        </a:p>
      </cdr:txBody>
    </cdr:sp>
  </cdr:relSizeAnchor>
  <cdr:relSizeAnchor xmlns:cdr="http://schemas.openxmlformats.org/drawingml/2006/chartDrawing">
    <cdr:from>
      <cdr:x>0.62589</cdr:x>
      <cdr:y>0.23224</cdr:y>
    </cdr:from>
    <cdr:to>
      <cdr:x>0.97186</cdr:x>
      <cdr:y>0.45811</cdr:y>
    </cdr:to>
    <cdr:sp macro="" textlink="">
      <cdr:nvSpPr>
        <cdr:cNvPr id="4" name="文本框 1">
          <a:extLst xmlns:a="http://schemas.openxmlformats.org/drawingml/2006/main">
            <a:ext uri="{FF2B5EF4-FFF2-40B4-BE49-F238E27FC236}">
              <a16:creationId xmlns:a16="http://schemas.microsoft.com/office/drawing/2014/main" id="{BA96BFA1-40E6-48AC-961C-171C7DCF7CAA}"/>
            </a:ext>
          </a:extLst>
        </cdr:cNvPr>
        <cdr:cNvSpPr txBox="1"/>
      </cdr:nvSpPr>
      <cdr:spPr>
        <a:xfrm xmlns:a="http://schemas.openxmlformats.org/drawingml/2006/main">
          <a:off x="3548353" y="667151"/>
          <a:ext cx="1961401" cy="64889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  <a:ln xmlns:a="http://schemas.openxmlformats.org/drawingml/2006/main">
          <a:solidFill>
            <a:schemeClr val="tx1">
              <a:lumMod val="75000"/>
              <a:lumOff val="25000"/>
            </a:schemeClr>
          </a:solidFill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zh-CN" sz="1100">
              <a:solidFill>
                <a:schemeClr val="bg1">
                  <a:lumMod val="65000"/>
                </a:schemeClr>
              </a:solidFill>
            </a:rPr>
            <a:t>C</a:t>
          </a:r>
          <a:r>
            <a:rPr lang="zh-CN" altLang="en-US" sz="1100">
              <a:solidFill>
                <a:schemeClr val="bg1">
                  <a:lumMod val="65000"/>
                </a:schemeClr>
              </a:solidFill>
            </a:rPr>
            <a:t>类</a:t>
          </a:r>
          <a:endParaRPr lang="en-US" altLang="zh-CN" sz="1100">
            <a:solidFill>
              <a:schemeClr val="bg1">
                <a:lumMod val="65000"/>
              </a:schemeClr>
            </a:solidFill>
          </a:endParaRPr>
        </a:p>
        <a:p xmlns:a="http://schemas.openxmlformats.org/drawingml/2006/main">
          <a:r>
            <a:rPr lang="en-US" altLang="zh-CN" sz="1100">
              <a:solidFill>
                <a:schemeClr val="bg1">
                  <a:lumMod val="65000"/>
                </a:schemeClr>
              </a:solidFill>
            </a:rPr>
            <a:t>15500</a:t>
          </a:r>
          <a:r>
            <a:rPr lang="zh-CN" altLang="en-US" sz="1100">
              <a:solidFill>
                <a:schemeClr val="bg1">
                  <a:lumMod val="65000"/>
                </a:schemeClr>
              </a:solidFill>
            </a:rPr>
            <a:t>件</a:t>
          </a:r>
          <a:endParaRPr lang="en-US" altLang="zh-CN" sz="1100">
            <a:solidFill>
              <a:schemeClr val="bg1">
                <a:lumMod val="65000"/>
              </a:schemeClr>
            </a:solidFill>
          </a:endParaRPr>
        </a:p>
        <a:p xmlns:a="http://schemas.openxmlformats.org/drawingml/2006/main">
          <a:r>
            <a:rPr lang="en-US" altLang="zh-CN" sz="1100">
              <a:solidFill>
                <a:schemeClr val="bg1">
                  <a:lumMod val="65000"/>
                </a:schemeClr>
              </a:solidFill>
            </a:rPr>
            <a:t>9.6%</a:t>
          </a:r>
          <a:r>
            <a:rPr lang="zh-CN" altLang="en-US" sz="1100">
              <a:solidFill>
                <a:schemeClr val="bg1">
                  <a:lumMod val="65000"/>
                </a:schemeClr>
              </a:solidFill>
            </a:rPr>
            <a:t>资金百分比（</a:t>
          </a:r>
          <a:r>
            <a:rPr lang="en-US" altLang="zh-CN" sz="1100">
              <a:solidFill>
                <a:schemeClr val="bg1">
                  <a:lumMod val="65000"/>
                </a:schemeClr>
              </a:solidFill>
            </a:rPr>
            <a:t>100,000</a:t>
          </a:r>
          <a:r>
            <a:rPr lang="zh-CN" altLang="en-US" sz="1100">
              <a:solidFill>
                <a:schemeClr val="bg1">
                  <a:lumMod val="65000"/>
                </a:schemeClr>
              </a:solidFill>
            </a:rPr>
            <a:t>元）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48574"/>
  <sheetViews>
    <sheetView tabSelected="1" workbookViewId="0">
      <selection activeCell="G5" sqref="G5"/>
    </sheetView>
  </sheetViews>
  <sheetFormatPr defaultRowHeight="15" x14ac:dyDescent="0.35"/>
  <cols>
    <col min="1" max="1" width="8.5546875" style="1" bestFit="1" customWidth="1"/>
    <col min="2" max="2" width="10.77734375" style="1" customWidth="1"/>
    <col min="3" max="3" width="6" style="1" bestFit="1" customWidth="1"/>
    <col min="4" max="4" width="11.44140625" style="1" bestFit="1" customWidth="1"/>
    <col min="5" max="5" width="11.109375" style="1" bestFit="1" customWidth="1"/>
    <col min="6" max="7" width="15.21875" style="1" bestFit="1" customWidth="1"/>
    <col min="8" max="8" width="8.21875" style="1" bestFit="1" customWidth="1"/>
    <col min="9" max="9" width="8.88671875" style="1"/>
    <col min="11" max="11" width="14" style="1" bestFit="1" customWidth="1"/>
    <col min="12" max="15" width="9.109375" style="1" bestFit="1" customWidth="1"/>
    <col min="16" max="16" width="9.21875" style="1" bestFit="1" customWidth="1"/>
    <col min="17" max="18" width="8.88671875" style="1"/>
    <col min="19" max="20" width="21.44140625" style="1" bestFit="1" customWidth="1"/>
    <col min="21" max="16384" width="8.88671875" style="1"/>
  </cols>
  <sheetData>
    <row r="1" spans="1:20" ht="16.2" thickBot="1" x14ac:dyDescent="0.45">
      <c r="A1" s="47" t="s">
        <v>15</v>
      </c>
      <c r="B1" s="47" t="s">
        <v>19</v>
      </c>
      <c r="C1" s="47" t="s">
        <v>20</v>
      </c>
      <c r="D1" s="47"/>
      <c r="E1" s="48">
        <v>1</v>
      </c>
      <c r="K1" s="32"/>
      <c r="L1" s="33" t="s">
        <v>8</v>
      </c>
      <c r="M1" s="33" t="s">
        <v>9</v>
      </c>
      <c r="N1" s="33" t="s">
        <v>10</v>
      </c>
      <c r="O1" s="33" t="s">
        <v>11</v>
      </c>
      <c r="P1" s="55" t="s">
        <v>12</v>
      </c>
      <c r="Q1" s="48">
        <v>3</v>
      </c>
    </row>
    <row r="2" spans="1:20" ht="15.6" thickBot="1" x14ac:dyDescent="0.4">
      <c r="A2" s="47" t="s">
        <v>16</v>
      </c>
      <c r="B2" s="47" t="s">
        <v>22</v>
      </c>
      <c r="C2" s="47" t="s">
        <v>21</v>
      </c>
      <c r="D2" s="47"/>
      <c r="K2" s="53">
        <v>0</v>
      </c>
      <c r="L2" s="49">
        <v>0.70920000000000005</v>
      </c>
      <c r="M2" s="50"/>
      <c r="N2" s="50"/>
      <c r="O2" s="50">
        <v>0</v>
      </c>
      <c r="P2" s="51">
        <v>0</v>
      </c>
    </row>
    <row r="3" spans="1:20" ht="15.6" thickBot="1" x14ac:dyDescent="0.4">
      <c r="A3" s="47" t="s">
        <v>17</v>
      </c>
      <c r="B3" s="47" t="s">
        <v>23</v>
      </c>
      <c r="C3" s="47" t="s">
        <v>23</v>
      </c>
      <c r="D3" s="47"/>
      <c r="K3" s="53">
        <v>2000</v>
      </c>
      <c r="L3" s="49">
        <v>0.70920000000000005</v>
      </c>
      <c r="M3" s="50"/>
      <c r="N3" s="50"/>
      <c r="O3" s="50">
        <v>0</v>
      </c>
      <c r="P3" s="49">
        <v>0.70920000000000005</v>
      </c>
    </row>
    <row r="4" spans="1:20" ht="15.6" thickBot="1" x14ac:dyDescent="0.4">
      <c r="A4" s="47" t="s">
        <v>18</v>
      </c>
      <c r="B4" s="47" t="s">
        <v>21</v>
      </c>
      <c r="C4" s="47" t="s">
        <v>22</v>
      </c>
      <c r="D4" s="47"/>
      <c r="I4"/>
      <c r="K4" s="54">
        <v>2000</v>
      </c>
      <c r="L4" s="50"/>
      <c r="M4" s="49">
        <v>0.1951</v>
      </c>
      <c r="N4" s="50"/>
      <c r="O4" s="49">
        <v>0.70920000000000005</v>
      </c>
      <c r="P4" s="49">
        <v>0.70920000000000005</v>
      </c>
    </row>
    <row r="5" spans="1:20" ht="15.6" thickBot="1" x14ac:dyDescent="0.4">
      <c r="I5"/>
      <c r="K5" s="54">
        <v>4500</v>
      </c>
      <c r="L5" s="50"/>
      <c r="M5" s="49">
        <v>0.1951</v>
      </c>
      <c r="N5" s="50"/>
      <c r="O5" s="49">
        <v>0.70920000000000005</v>
      </c>
      <c r="P5" s="51">
        <v>0.90429999999999999</v>
      </c>
    </row>
    <row r="6" spans="1:20" ht="15.6" thickBot="1" x14ac:dyDescent="0.4">
      <c r="I6"/>
      <c r="K6" s="54">
        <v>4500</v>
      </c>
      <c r="L6" s="50"/>
      <c r="M6" s="50"/>
      <c r="N6" s="52">
        <v>9.5699999999999993E-2</v>
      </c>
      <c r="O6" s="50">
        <v>0.90369999999999995</v>
      </c>
      <c r="P6" s="51">
        <v>0.90429999999999999</v>
      </c>
    </row>
    <row r="7" spans="1:20" ht="15.6" thickBot="1" x14ac:dyDescent="0.4">
      <c r="I7"/>
      <c r="K7" s="53">
        <v>22000</v>
      </c>
      <c r="L7" s="50"/>
      <c r="M7" s="50"/>
      <c r="N7" s="52">
        <v>9.5699999999999993E-2</v>
      </c>
      <c r="O7" s="50">
        <v>0.90369999999999995</v>
      </c>
      <c r="P7" s="51">
        <v>1</v>
      </c>
    </row>
    <row r="8" spans="1:20" ht="15.6" thickBot="1" x14ac:dyDescent="0.4">
      <c r="I8"/>
    </row>
    <row r="9" spans="1:20" ht="16.8" thickTop="1" thickBot="1" x14ac:dyDescent="0.4">
      <c r="A9" s="19" t="s">
        <v>7</v>
      </c>
      <c r="B9" s="20" t="s">
        <v>14</v>
      </c>
      <c r="C9" s="20" t="s">
        <v>0</v>
      </c>
      <c r="D9" s="20" t="s">
        <v>1</v>
      </c>
      <c r="E9" s="20" t="s">
        <v>37</v>
      </c>
      <c r="F9" s="20" t="s">
        <v>38</v>
      </c>
      <c r="G9" s="20" t="s">
        <v>39</v>
      </c>
      <c r="H9" s="21" t="s">
        <v>2</v>
      </c>
      <c r="I9" s="48">
        <v>2</v>
      </c>
      <c r="T9" s="48">
        <v>4</v>
      </c>
    </row>
    <row r="10" spans="1:20" ht="15.6" thickBot="1" x14ac:dyDescent="0.4">
      <c r="A10" s="10">
        <v>4</v>
      </c>
      <c r="B10" s="22">
        <v>1000</v>
      </c>
      <c r="C10" s="27">
        <v>4000</v>
      </c>
      <c r="D10" s="26">
        <f>C10*B10</f>
        <v>4000000</v>
      </c>
      <c r="E10" s="13">
        <f>D10/D18</f>
        <v>0.70921985815602839</v>
      </c>
      <c r="F10" s="12">
        <v>0.67</v>
      </c>
      <c r="G10" s="13">
        <f>B10/B18</f>
        <v>4.7619047619047616E-2</v>
      </c>
      <c r="H10" s="14" t="s">
        <v>3</v>
      </c>
      <c r="K10"/>
      <c r="L10"/>
      <c r="M10"/>
      <c r="N10"/>
      <c r="O10"/>
      <c r="P10"/>
    </row>
    <row r="11" spans="1:20" ht="15.6" thickBot="1" x14ac:dyDescent="0.4">
      <c r="A11" s="35">
        <v>5</v>
      </c>
      <c r="B11" s="36">
        <v>2000</v>
      </c>
      <c r="C11" s="37">
        <v>300</v>
      </c>
      <c r="D11" s="34">
        <f t="shared" ref="D11:D17" si="0">C11*B11</f>
        <v>600000</v>
      </c>
      <c r="E11" s="40">
        <f>D11/D18</f>
        <v>0.10638297872340426</v>
      </c>
      <c r="F11" s="7">
        <v>0.78</v>
      </c>
      <c r="G11" s="38">
        <f>(B10+B11)/B18</f>
        <v>0.14285714285714285</v>
      </c>
      <c r="H11" s="39" t="s">
        <v>13</v>
      </c>
      <c r="K11"/>
      <c r="L11"/>
      <c r="M11"/>
      <c r="N11"/>
      <c r="O11"/>
      <c r="P11"/>
      <c r="R11"/>
    </row>
    <row r="12" spans="1:20" ht="15.6" thickBot="1" x14ac:dyDescent="0.4">
      <c r="A12" s="6">
        <v>7</v>
      </c>
      <c r="B12" s="23">
        <v>2500</v>
      </c>
      <c r="C12" s="28">
        <v>200</v>
      </c>
      <c r="D12" s="34">
        <f t="shared" si="0"/>
        <v>500000</v>
      </c>
      <c r="E12" s="40">
        <f>D12/D18</f>
        <v>8.8652482269503549E-2</v>
      </c>
      <c r="F12" s="7">
        <v>0.88</v>
      </c>
      <c r="G12" s="8">
        <f>(B10+B11+B12)/B18</f>
        <v>0.26190476190476192</v>
      </c>
      <c r="H12" s="9" t="s">
        <v>4</v>
      </c>
      <c r="K12"/>
      <c r="L12"/>
      <c r="M12"/>
      <c r="N12"/>
      <c r="O12"/>
      <c r="P12"/>
    </row>
    <row r="13" spans="1:20" ht="15.6" thickBot="1" x14ac:dyDescent="0.4">
      <c r="A13" s="41">
        <v>1</v>
      </c>
      <c r="B13" s="42">
        <v>2500</v>
      </c>
      <c r="C13" s="43">
        <v>80</v>
      </c>
      <c r="D13" s="44">
        <f t="shared" si="0"/>
        <v>200000</v>
      </c>
      <c r="E13" s="45">
        <f>D13/D18</f>
        <v>3.5460992907801421E-2</v>
      </c>
      <c r="F13" s="16">
        <v>0.93</v>
      </c>
      <c r="G13" s="18">
        <f>(B10+B11+B12+B13)/B18</f>
        <v>0.38095238095238093</v>
      </c>
      <c r="H13" s="46" t="s">
        <v>24</v>
      </c>
    </row>
    <row r="14" spans="1:20" ht="15.6" thickBot="1" x14ac:dyDescent="0.4">
      <c r="A14" s="15">
        <v>6</v>
      </c>
      <c r="B14" s="24">
        <v>2000</v>
      </c>
      <c r="C14" s="29">
        <v>50</v>
      </c>
      <c r="D14" s="44">
        <f t="shared" si="0"/>
        <v>100000</v>
      </c>
      <c r="E14" s="45">
        <f>D14/D18</f>
        <v>1.7730496453900711E-2</v>
      </c>
      <c r="F14" s="16">
        <v>0.95</v>
      </c>
      <c r="G14" s="18">
        <f>(B10+B11+B12+B13+B14)/B18</f>
        <v>0.47619047619047616</v>
      </c>
      <c r="H14" s="17" t="s">
        <v>24</v>
      </c>
    </row>
    <row r="15" spans="1:20" ht="15.6" thickBot="1" x14ac:dyDescent="0.4">
      <c r="A15" s="15">
        <v>2</v>
      </c>
      <c r="B15" s="24">
        <v>4000</v>
      </c>
      <c r="C15" s="29">
        <v>30</v>
      </c>
      <c r="D15" s="44">
        <f t="shared" si="0"/>
        <v>120000</v>
      </c>
      <c r="E15" s="45">
        <f>D15/D18</f>
        <v>2.1276595744680851E-2</v>
      </c>
      <c r="F15" s="16">
        <v>0.97</v>
      </c>
      <c r="G15" s="18">
        <f>(B10+B11+B12+B13+B14+B15)/B18</f>
        <v>0.66666666666666663</v>
      </c>
      <c r="H15" s="17" t="s">
        <v>5</v>
      </c>
    </row>
    <row r="16" spans="1:20" ht="15.6" thickBot="1" x14ac:dyDescent="0.4">
      <c r="A16" s="15">
        <v>3</v>
      </c>
      <c r="B16" s="24">
        <v>3000</v>
      </c>
      <c r="C16" s="29">
        <v>20</v>
      </c>
      <c r="D16" s="44">
        <f t="shared" si="0"/>
        <v>60000</v>
      </c>
      <c r="E16" s="45">
        <f>D16/D18</f>
        <v>1.0638297872340425E-2</v>
      </c>
      <c r="F16" s="16">
        <v>0.99</v>
      </c>
      <c r="G16" s="18">
        <f>(B10+B11+B12+B13+B14+B15+B16)/B18</f>
        <v>0.80952380952380953</v>
      </c>
      <c r="H16" s="17" t="s">
        <v>5</v>
      </c>
    </row>
    <row r="17" spans="1:11" ht="15.6" thickBot="1" x14ac:dyDescent="0.4">
      <c r="A17" s="15">
        <v>10</v>
      </c>
      <c r="B17" s="24">
        <v>4000</v>
      </c>
      <c r="C17" s="29">
        <v>15</v>
      </c>
      <c r="D17" s="44">
        <f t="shared" si="0"/>
        <v>60000</v>
      </c>
      <c r="E17" s="45">
        <f>D17/D18</f>
        <v>1.0638297872340425E-2</v>
      </c>
      <c r="F17" s="16">
        <v>1</v>
      </c>
      <c r="G17" s="18">
        <f>(B10+B11+B12+B13+B14+B15+B16+B17)/B18</f>
        <v>1</v>
      </c>
      <c r="H17" s="17" t="s">
        <v>5</v>
      </c>
    </row>
    <row r="18" spans="1:11" ht="15.6" thickBot="1" x14ac:dyDescent="0.4">
      <c r="A18" s="2" t="s">
        <v>6</v>
      </c>
      <c r="B18" s="25">
        <f>SUM(B10:B17)</f>
        <v>21000</v>
      </c>
      <c r="C18" s="31"/>
      <c r="D18" s="30">
        <f>SUM(D10:D17)</f>
        <v>5640000</v>
      </c>
      <c r="E18" s="11">
        <f>D18/D18</f>
        <v>1</v>
      </c>
      <c r="F18" s="3"/>
      <c r="G18" s="5">
        <v>1</v>
      </c>
      <c r="H18" s="4"/>
    </row>
    <row r="19" spans="1:11" ht="15.6" thickTop="1" x14ac:dyDescent="0.35"/>
    <row r="23" spans="1:11" x14ac:dyDescent="0.35">
      <c r="F23" s="1">
        <f>100-9.6</f>
        <v>90.4</v>
      </c>
    </row>
    <row r="25" spans="1:11" x14ac:dyDescent="0.35">
      <c r="K25" s="1" t="s">
        <v>25</v>
      </c>
    </row>
    <row r="26" spans="1:11" x14ac:dyDescent="0.35">
      <c r="K26" s="1" t="s">
        <v>26</v>
      </c>
    </row>
    <row r="28" spans="1:11" x14ac:dyDescent="0.35">
      <c r="K28" s="1" t="s">
        <v>27</v>
      </c>
    </row>
    <row r="29" spans="1:11" x14ac:dyDescent="0.35">
      <c r="K29" s="1" t="s">
        <v>28</v>
      </c>
    </row>
    <row r="30" spans="1:11" x14ac:dyDescent="0.35">
      <c r="K30" s="1" t="s">
        <v>29</v>
      </c>
    </row>
    <row r="32" spans="1:11" x14ac:dyDescent="0.35">
      <c r="K32" s="1" t="s">
        <v>30</v>
      </c>
    </row>
    <row r="34" spans="11:11" x14ac:dyDescent="0.35">
      <c r="K34" s="1" t="s">
        <v>31</v>
      </c>
    </row>
    <row r="35" spans="11:11" x14ac:dyDescent="0.35">
      <c r="K35" s="1" t="s">
        <v>36</v>
      </c>
    </row>
    <row r="36" spans="11:11" x14ac:dyDescent="0.35">
      <c r="K36" s="1" t="s">
        <v>32</v>
      </c>
    </row>
    <row r="38" spans="11:11" x14ac:dyDescent="0.35">
      <c r="K38" s="1" t="s">
        <v>33</v>
      </c>
    </row>
    <row r="40" spans="11:11" x14ac:dyDescent="0.35">
      <c r="K40" s="1" t="s">
        <v>34</v>
      </c>
    </row>
    <row r="41" spans="11:11" x14ac:dyDescent="0.35">
      <c r="K41" s="1" t="s">
        <v>35</v>
      </c>
    </row>
    <row r="1048573" spans="13:13" ht="15.6" thickBot="1" x14ac:dyDescent="0.4"/>
    <row r="1048574" spans="13:13" ht="15.6" thickBot="1" x14ac:dyDescent="0.4">
      <c r="M1048574" s="7"/>
    </row>
  </sheetData>
  <phoneticPr fontId="2" type="noConversion"/>
  <conditionalFormatting sqref="E10:E18">
    <cfRule type="dataBar" priority="1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{9A6B4787-7226-496B-91C6-BEFA44945445}</x14:id>
        </ext>
      </extLst>
    </cfRule>
  </conditionalFormatting>
  <conditionalFormatting sqref="G10:G17">
    <cfRule type="dataBar" priority="1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{812008B2-E40E-40E6-9FA2-716208BF898C}</x14:id>
        </ext>
      </extLst>
    </cfRule>
  </conditionalFormatting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A6B4787-7226-496B-91C6-BEFA44945445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E10:E18</xm:sqref>
        </x14:conditionalFormatting>
        <x14:conditionalFormatting xmlns:xm="http://schemas.microsoft.com/office/excel/2006/main">
          <x14:cfRule type="dataBar" id="{812008B2-E40E-40E6-9FA2-716208BF898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G10:G17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ABC分析图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bin li</dc:creator>
  <cp:lastModifiedBy>bin li</cp:lastModifiedBy>
  <dcterms:created xsi:type="dcterms:W3CDTF">2015-06-05T18:19:34Z</dcterms:created>
  <dcterms:modified xsi:type="dcterms:W3CDTF">2020-05-29T05:06:26Z</dcterms:modified>
</cp:coreProperties>
</file>